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AssenteismoEForzaLavoro (13)" sheetId="1" r:id="rId1"/>
  </sheets>
  <calcPr calcId="0"/>
</workbook>
</file>

<file path=xl/calcChain.xml><?xml version="1.0" encoding="utf-8"?>
<calcChain xmlns="http://schemas.openxmlformats.org/spreadsheetml/2006/main">
  <c r="A2" i="1" l="1"/>
  <c r="B2" i="1"/>
  <c r="A3" i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</calcChain>
</file>

<file path=xl/sharedStrings.xml><?xml version="1.0" encoding="utf-8"?>
<sst xmlns="http://schemas.openxmlformats.org/spreadsheetml/2006/main" count="7" uniqueCount="7">
  <si>
    <t>Periodo elab. dal 01/02/2021 al 28/02/2021</t>
  </si>
  <si>
    <t>SETTORE_SERVIZIO</t>
  </si>
  <si>
    <t>[102] Num.Dip.Fine Periodo</t>
  </si>
  <si>
    <t>[200] GG.Lavorativi</t>
  </si>
  <si>
    <t>[300] GG.Ass.Tot.</t>
  </si>
  <si>
    <t>[402] Tasso Presenza</t>
  </si>
  <si>
    <t>[507] Percentuale Ass.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</si>
</sst>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" displayName="Tabella1" ref="A1:G28" totalsRowShown="0">
  <autoFilter ref="A1:G28"/>
  <tableColumns count="7">
    <tableColumn id="1" name="Periodo elab. dal 01/02/2021 al 28/02/2021"/>
    <tableColumn id="2" name="SETTORE_SERVIZIO"/>
    <tableColumn id="3" name="[102] Num.Dip.Fine Periodo"/>
    <tableColumn id="4" name="[200] GG.Lavorativi"/>
    <tableColumn id="5" name="[300] GG.Ass.Tot."/>
    <tableColumn id="6" name="[402] Tasso Presenza"/>
    <tableColumn id="7" name="[507] Percentuale Ass.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B15" sqref="B15"/>
    </sheetView>
  </sheetViews>
  <sheetFormatPr defaultRowHeight="15" x14ac:dyDescent="0.25"/>
  <cols>
    <col min="1" max="1" width="40.42578125" customWidth="1"/>
    <col min="2" max="2" width="58.85546875" customWidth="1"/>
    <col min="3" max="3" width="27.7109375" customWidth="1"/>
    <col min="4" max="4" width="19.7109375" customWidth="1"/>
    <col min="5" max="5" width="18.140625" customWidth="1"/>
    <col min="6" max="6" width="21.28515625" customWidth="1"/>
    <col min="7" max="7" width="22.710937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tr">
        <f>""</f>
        <v/>
      </c>
      <c r="B2" t="str">
        <f>"CORPO DI POLIZIA MUNICIPALE"</f>
        <v>CORPO DI POLIZIA MUNICIPALE</v>
      </c>
      <c r="C2">
        <v>173</v>
      </c>
      <c r="D2">
        <v>4002</v>
      </c>
      <c r="E2">
        <v>460</v>
      </c>
      <c r="F2">
        <v>86.38</v>
      </c>
      <c r="G2">
        <v>13.62</v>
      </c>
    </row>
    <row r="3" spans="1:7" x14ac:dyDescent="0.25">
      <c r="A3" t="str">
        <f>""</f>
        <v/>
      </c>
      <c r="B3" t="str">
        <f>"DIREZIONE GENERALE"</f>
        <v>DIREZIONE GENERALE</v>
      </c>
      <c r="C3">
        <v>15</v>
      </c>
      <c r="D3">
        <v>304</v>
      </c>
      <c r="E3">
        <v>37</v>
      </c>
      <c r="F3">
        <v>58.55</v>
      </c>
      <c r="G3">
        <v>41.45</v>
      </c>
    </row>
    <row r="4" spans="1:7" x14ac:dyDescent="0.25">
      <c r="A4" t="str">
        <f>""</f>
        <v/>
      </c>
      <c r="B4" t="str">
        <f>"SEGRETERIA GENERALE"</f>
        <v>SEGRETERIA GENERALE</v>
      </c>
      <c r="C4">
        <v>14</v>
      </c>
      <c r="D4">
        <v>280</v>
      </c>
      <c r="E4">
        <v>13</v>
      </c>
      <c r="F4">
        <v>95</v>
      </c>
      <c r="G4">
        <v>5</v>
      </c>
    </row>
    <row r="5" spans="1:7" x14ac:dyDescent="0.25">
      <c r="A5" t="str">
        <f>""</f>
        <v/>
      </c>
      <c r="B5" t="str">
        <f>"SETTORE AFFARI ISTITUZIONALI"</f>
        <v>SETTORE AFFARI ISTITUZIONALI</v>
      </c>
      <c r="C5">
        <v>18</v>
      </c>
      <c r="D5">
        <v>352</v>
      </c>
      <c r="E5">
        <v>50</v>
      </c>
      <c r="F5">
        <v>83.81</v>
      </c>
      <c r="G5">
        <v>16.190000000000001</v>
      </c>
    </row>
    <row r="6" spans="1:7" x14ac:dyDescent="0.25">
      <c r="A6" t="str">
        <f>""</f>
        <v/>
      </c>
      <c r="B6" t="str">
        <f>"SETTORE AVVOCATURA MUNICIPALE"</f>
        <v>SETTORE AVVOCATURA MUNICIPALE</v>
      </c>
      <c r="C6">
        <v>10</v>
      </c>
      <c r="D6">
        <v>200</v>
      </c>
      <c r="E6">
        <v>15</v>
      </c>
      <c r="F6">
        <v>82.5</v>
      </c>
      <c r="G6">
        <v>17.5</v>
      </c>
    </row>
    <row r="7" spans="1:7" x14ac:dyDescent="0.25">
      <c r="A7" t="str">
        <f>""</f>
        <v/>
      </c>
      <c r="B7" t="str">
        <f>"SETTORE CITTADINANZA ATTIVA, PARI OPPORTUNITA' E B"</f>
        <v>SETTORE CITTADINANZA ATTIVA, PARI OPPORTUNITA' E B</v>
      </c>
      <c r="C7">
        <v>15</v>
      </c>
      <c r="D7">
        <v>300</v>
      </c>
      <c r="E7">
        <v>27</v>
      </c>
      <c r="F7">
        <v>85</v>
      </c>
      <c r="G7">
        <v>15</v>
      </c>
    </row>
    <row r="8" spans="1:7" x14ac:dyDescent="0.25">
      <c r="A8" t="str">
        <f>""</f>
        <v/>
      </c>
      <c r="B8" t="str">
        <f>"SETTORE COMUNICAZIONE E PROMOZIONE DEL TERRITORIO"</f>
        <v>SETTORE COMUNICAZIONE E PROMOZIONE DEL TERRITORIO</v>
      </c>
      <c r="C8">
        <v>20</v>
      </c>
      <c r="D8">
        <v>372</v>
      </c>
      <c r="E8">
        <v>39</v>
      </c>
      <c r="F8">
        <v>87.1</v>
      </c>
      <c r="G8">
        <v>12.9</v>
      </c>
    </row>
    <row r="9" spans="1:7" x14ac:dyDescent="0.25">
      <c r="A9" t="str">
        <f>""</f>
        <v/>
      </c>
      <c r="B9" t="str">
        <f>"SETTORE CONTROLLO ABUSI"</f>
        <v>SETTORE CONTROLLO ABUSI</v>
      </c>
      <c r="C9">
        <v>5</v>
      </c>
      <c r="D9">
        <v>100</v>
      </c>
      <c r="E9">
        <v>1</v>
      </c>
      <c r="F9">
        <v>99</v>
      </c>
      <c r="G9">
        <v>1</v>
      </c>
    </row>
    <row r="10" spans="1:7" x14ac:dyDescent="0.25">
      <c r="A10" t="str">
        <f>""</f>
        <v/>
      </c>
      <c r="B10" t="str">
        <f>"SETTORE CULTURA E GIOVANI"</f>
        <v>SETTORE CULTURA E GIOVANI</v>
      </c>
      <c r="C10">
        <v>65</v>
      </c>
      <c r="D10">
        <v>1296</v>
      </c>
      <c r="E10">
        <v>187</v>
      </c>
      <c r="F10">
        <v>85.57</v>
      </c>
      <c r="G10">
        <v>14.43</v>
      </c>
    </row>
    <row r="11" spans="1:7" x14ac:dyDescent="0.25">
      <c r="A11" t="str">
        <f>""</f>
        <v/>
      </c>
      <c r="B11" t="str">
        <f>"SETTORE ENTRATE, TRIBUTI, LOTTA ALL'EVASIONE E ORG"</f>
        <v>SETTORE ENTRATE, TRIBUTI, LOTTA ALL'EVASIONE E ORG</v>
      </c>
      <c r="C11">
        <v>9</v>
      </c>
      <c r="D11">
        <v>180</v>
      </c>
      <c r="E11">
        <v>26</v>
      </c>
      <c r="F11">
        <v>86.11</v>
      </c>
      <c r="G11">
        <v>13.89</v>
      </c>
    </row>
    <row r="12" spans="1:7" x14ac:dyDescent="0.25">
      <c r="A12" t="str">
        <f>""</f>
        <v/>
      </c>
      <c r="B12" t="str">
        <f>"SETTORE FINANZIARIO"</f>
        <v>SETTORE FINANZIARIO</v>
      </c>
      <c r="C12">
        <v>21</v>
      </c>
      <c r="D12">
        <v>424</v>
      </c>
      <c r="E12">
        <v>19</v>
      </c>
      <c r="F12">
        <v>94.81</v>
      </c>
      <c r="G12">
        <v>5.19</v>
      </c>
    </row>
    <row r="13" spans="1:7" x14ac:dyDescent="0.25">
      <c r="A13" t="str">
        <f>""</f>
        <v/>
      </c>
      <c r="B13" t="str">
        <f>"SETTORE LAVORI PUBBLICI E SISMICA"</f>
        <v>SETTORE LAVORI PUBBLICI E SISMICA</v>
      </c>
      <c r="C13">
        <v>16</v>
      </c>
      <c r="D13">
        <v>320</v>
      </c>
      <c r="E13">
        <v>36</v>
      </c>
      <c r="F13">
        <v>89.06</v>
      </c>
      <c r="G13">
        <v>10.94</v>
      </c>
    </row>
    <row r="14" spans="1:7" x14ac:dyDescent="0.25">
      <c r="A14" t="str">
        <f>""</f>
        <v/>
      </c>
      <c r="B14" t="str">
        <f>"SETTORE MOBILITA' ED ENERGIA"</f>
        <v>SETTORE MOBILITA' ED ENERGIA</v>
      </c>
      <c r="C14">
        <v>21</v>
      </c>
      <c r="D14">
        <v>420</v>
      </c>
      <c r="E14">
        <v>44</v>
      </c>
      <c r="F14">
        <v>88.81</v>
      </c>
      <c r="G14">
        <v>11.19</v>
      </c>
    </row>
    <row r="15" spans="1:7" x14ac:dyDescent="0.25">
      <c r="A15" t="str">
        <f>""</f>
        <v/>
      </c>
      <c r="B15" t="str">
        <f>"SETTORE OPERE DI URBANIZZAZIONE E MANUTENZIONI"</f>
        <v>SETTORE OPERE DI URBANIZZAZIONE E MANUTENZIONI</v>
      </c>
      <c r="C15">
        <v>38</v>
      </c>
      <c r="D15">
        <v>764</v>
      </c>
      <c r="E15">
        <v>90</v>
      </c>
      <c r="F15">
        <v>88.48</v>
      </c>
      <c r="G15">
        <v>11.52</v>
      </c>
    </row>
    <row r="16" spans="1:7" x14ac:dyDescent="0.25">
      <c r="A16" t="str">
        <f>""</f>
        <v/>
      </c>
      <c r="B16" t="str">
        <f>"SETTORE PATRIMONIO"</f>
        <v>SETTORE PATRIMONIO</v>
      </c>
      <c r="C16">
        <v>8</v>
      </c>
      <c r="D16">
        <v>164</v>
      </c>
      <c r="E16">
        <v>11</v>
      </c>
      <c r="F16">
        <v>93.29</v>
      </c>
      <c r="G16">
        <v>6.71</v>
      </c>
    </row>
    <row r="17" spans="1:7" x14ac:dyDescent="0.25">
      <c r="A17" t="str">
        <f>""</f>
        <v/>
      </c>
      <c r="B17" t="str">
        <f>"SETTORE PIANIFICAZIONE E SVILUPPO DEL TERRITORIO"</f>
        <v>SETTORE PIANIFICAZIONE E SVILUPPO DEL TERRITORIO</v>
      </c>
      <c r="C17">
        <v>28</v>
      </c>
      <c r="D17">
        <v>560</v>
      </c>
      <c r="E17">
        <v>62</v>
      </c>
      <c r="F17">
        <v>88.75</v>
      </c>
      <c r="G17">
        <v>11.25</v>
      </c>
    </row>
    <row r="18" spans="1:7" x14ac:dyDescent="0.25">
      <c r="A18" t="str">
        <f>""</f>
        <v/>
      </c>
      <c r="B18" t="str">
        <f>"SETTORE PROTEZIONE CIVILE E SICUREZZA SUL LAVORO"</f>
        <v>SETTORE PROTEZIONE CIVILE E SICUREZZA SUL LAVORO</v>
      </c>
      <c r="C18">
        <v>9</v>
      </c>
      <c r="D18">
        <v>168</v>
      </c>
      <c r="E18">
        <v>27</v>
      </c>
      <c r="F18">
        <v>85.71</v>
      </c>
      <c r="G18">
        <v>14.29</v>
      </c>
    </row>
    <row r="19" spans="1:7" x14ac:dyDescent="0.25">
      <c r="A19" t="str">
        <f>""</f>
        <v/>
      </c>
      <c r="B19" t="str">
        <f>"SETTORE RISORSE UMANE"</f>
        <v>SETTORE RISORSE UMANE</v>
      </c>
      <c r="C19">
        <v>34</v>
      </c>
      <c r="D19">
        <v>648</v>
      </c>
      <c r="E19">
        <v>102</v>
      </c>
      <c r="F19">
        <v>82.87</v>
      </c>
      <c r="G19">
        <v>17.13</v>
      </c>
    </row>
    <row r="20" spans="1:7" x14ac:dyDescent="0.25">
      <c r="A20" t="str">
        <f>""</f>
        <v/>
      </c>
      <c r="B20" t="str">
        <f>"SETTORE SERVIZI AL CITTADINO"</f>
        <v>SETTORE SERVIZI AL CITTADINO</v>
      </c>
      <c r="C20">
        <v>89</v>
      </c>
      <c r="D20">
        <v>1766</v>
      </c>
      <c r="E20">
        <v>281</v>
      </c>
      <c r="F20">
        <v>83.81</v>
      </c>
      <c r="G20">
        <v>16.190000000000001</v>
      </c>
    </row>
    <row r="21" spans="1:7" x14ac:dyDescent="0.25">
      <c r="A21" t="str">
        <f>""</f>
        <v/>
      </c>
      <c r="B21" t="str">
        <f>"SETTORE SERVIZI EDUCATIVI"</f>
        <v>SETTORE SERVIZI EDUCATIVI</v>
      </c>
      <c r="C21">
        <v>248</v>
      </c>
      <c r="D21">
        <v>4972</v>
      </c>
      <c r="E21">
        <v>597</v>
      </c>
      <c r="F21">
        <v>87.59</v>
      </c>
      <c r="G21">
        <v>12.41</v>
      </c>
    </row>
    <row r="22" spans="1:7" x14ac:dyDescent="0.25">
      <c r="A22" t="str">
        <f>""</f>
        <v/>
      </c>
      <c r="B22" t="str">
        <f>"SETTORE SOCIALE"</f>
        <v>SETTORE SOCIALE</v>
      </c>
      <c r="C22">
        <v>161</v>
      </c>
      <c r="D22">
        <v>3212</v>
      </c>
      <c r="E22">
        <v>354</v>
      </c>
      <c r="F22">
        <v>87.89</v>
      </c>
      <c r="G22">
        <v>12.11</v>
      </c>
    </row>
    <row r="23" spans="1:7" x14ac:dyDescent="0.25">
      <c r="A23" t="str">
        <f>""</f>
        <v/>
      </c>
      <c r="B23" t="str">
        <f>"SETTORE SPORT"</f>
        <v>SETTORE SPORT</v>
      </c>
      <c r="C23">
        <v>11</v>
      </c>
      <c r="D23">
        <v>224</v>
      </c>
      <c r="E23">
        <v>11</v>
      </c>
      <c r="F23">
        <v>85.27</v>
      </c>
      <c r="G23">
        <v>14.73</v>
      </c>
    </row>
    <row r="24" spans="1:7" x14ac:dyDescent="0.25">
      <c r="A24" t="str">
        <f>""</f>
        <v/>
      </c>
      <c r="B24" t="str">
        <f>"SETTORE SPORTELLO ATTIVITA' PRODUTTIVE E EDILIZIA"</f>
        <v>SETTORE SPORTELLO ATTIVITA' PRODUTTIVE E EDILIZIA</v>
      </c>
      <c r="C24">
        <v>47</v>
      </c>
      <c r="D24">
        <v>928</v>
      </c>
      <c r="E24">
        <v>87</v>
      </c>
      <c r="F24">
        <v>90.95</v>
      </c>
      <c r="G24">
        <v>9.0500000000000007</v>
      </c>
    </row>
    <row r="25" spans="1:7" x14ac:dyDescent="0.25">
      <c r="A25" t="str">
        <f>""</f>
        <v/>
      </c>
      <c r="B25" t="str">
        <f>"SETTORE STAZIONE UNICA APPALTANTE"</f>
        <v>SETTORE STAZIONE UNICA APPALTANTE</v>
      </c>
      <c r="C25">
        <v>18</v>
      </c>
      <c r="D25">
        <v>356</v>
      </c>
      <c r="E25">
        <v>27</v>
      </c>
      <c r="F25">
        <v>92.42</v>
      </c>
      <c r="G25">
        <v>7.58</v>
      </c>
    </row>
    <row r="26" spans="1:7" x14ac:dyDescent="0.25">
      <c r="A26" t="str">
        <f>""</f>
        <v/>
      </c>
      <c r="B26" t="str">
        <f>"SETTORE TRANSIZIONE DIGITALE"</f>
        <v>SETTORE TRANSIZIONE DIGITALE</v>
      </c>
      <c r="C26">
        <v>9</v>
      </c>
      <c r="D26">
        <v>188</v>
      </c>
      <c r="E26">
        <v>2</v>
      </c>
      <c r="F26">
        <v>93.09</v>
      </c>
      <c r="G26">
        <v>6.91</v>
      </c>
    </row>
    <row r="27" spans="1:7" x14ac:dyDescent="0.25">
      <c r="A27" t="str">
        <f>""</f>
        <v/>
      </c>
      <c r="B27" t="str">
        <f>"SETTORE TUTELA AMBIENTALE"</f>
        <v>SETTORE TUTELA AMBIENTALE</v>
      </c>
      <c r="C27">
        <v>11</v>
      </c>
      <c r="D27">
        <v>220</v>
      </c>
      <c r="E27">
        <v>30</v>
      </c>
      <c r="F27">
        <v>86.36</v>
      </c>
      <c r="G27">
        <v>13.64</v>
      </c>
    </row>
    <row r="28" spans="1:7" x14ac:dyDescent="0.25">
      <c r="A28" t="str">
        <f>"Totale Generale"</f>
        <v>Totale Generale</v>
      </c>
      <c r="B28" t="str">
        <f>""</f>
        <v/>
      </c>
      <c r="C28">
        <v>1113</v>
      </c>
      <c r="D28">
        <v>22720</v>
      </c>
      <c r="E28">
        <v>2635</v>
      </c>
      <c r="F28">
        <v>86.96</v>
      </c>
      <c r="G28">
        <v>13.04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AssenteismoEForzaLavoro (13)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Musa Francesca</dc:creator>
  <cp:lastModifiedBy>Francesca Musa</cp:lastModifiedBy>
  <dcterms:created xsi:type="dcterms:W3CDTF">2021-03-30T13:04:16Z</dcterms:created>
  <dcterms:modified xsi:type="dcterms:W3CDTF">2021-03-30T13:04:16Z</dcterms:modified>
</cp:coreProperties>
</file>